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ann\Desktop\TG_Partlist_update\최신\"/>
    </mc:Choice>
  </mc:AlternateContent>
  <xr:revisionPtr revIDLastSave="0" documentId="8_{73390B3F-623F-4F82-B2B9-2F02B821833C}" xr6:coauthVersionLast="47" xr6:coauthVersionMax="47" xr10:uidLastSave="{00000000-0000-0000-0000-000000000000}"/>
  <bookViews>
    <workbookView xWindow="28680" yWindow="-120" windowWidth="16440" windowHeight="28440" xr2:uid="{00000000-000D-0000-FFFF-FFFF00000000}"/>
  </bookViews>
  <sheets>
    <sheet name="TG_AIPS_DPX" sheetId="1" r:id="rId1"/>
    <sheet name="TMS_MDSM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J9" i="1"/>
  <c r="I9" i="1"/>
  <c r="J7" i="2"/>
  <c r="I7" i="2"/>
  <c r="J6" i="2"/>
  <c r="I6" i="2"/>
  <c r="J5" i="2"/>
  <c r="I5" i="2"/>
  <c r="J4" i="2"/>
  <c r="I4" i="2"/>
  <c r="J3" i="2"/>
  <c r="I3" i="2"/>
  <c r="J19" i="1" l="1"/>
  <c r="I19" i="1"/>
  <c r="J30" i="1" l="1"/>
  <c r="I30" i="1"/>
  <c r="J29" i="1" l="1"/>
  <c r="I29" i="1"/>
  <c r="J28" i="1"/>
  <c r="I28" i="1"/>
  <c r="J27" i="1"/>
  <c r="I27" i="1"/>
  <c r="J20" i="1" l="1"/>
  <c r="I20" i="1"/>
  <c r="I26" i="1" l="1"/>
  <c r="J26" i="1"/>
  <c r="J25" i="1"/>
  <c r="I25" i="1"/>
  <c r="H24" i="1"/>
  <c r="J24" i="1" s="1"/>
  <c r="I23" i="1"/>
  <c r="J23" i="1"/>
  <c r="I22" i="1"/>
  <c r="J22" i="1"/>
  <c r="J21" i="1"/>
  <c r="I21" i="1"/>
  <c r="I24" i="1" l="1"/>
  <c r="J4" i="1"/>
  <c r="I4" i="1"/>
  <c r="J13" i="1" l="1"/>
  <c r="I13" i="1"/>
  <c r="J12" i="1"/>
  <c r="I12" i="1"/>
  <c r="J8" i="1"/>
  <c r="I8" i="1"/>
  <c r="J6" i="1"/>
  <c r="I6" i="1"/>
  <c r="J5" i="1"/>
  <c r="I5" i="1"/>
  <c r="I11" i="1" l="1"/>
  <c r="J11" i="1"/>
  <c r="I3" i="1"/>
  <c r="J3" i="1"/>
  <c r="I16" i="1"/>
  <c r="I17" i="1"/>
  <c r="I18" i="1"/>
  <c r="I15" i="1"/>
  <c r="J16" i="1"/>
  <c r="J17" i="1"/>
  <c r="J18" i="1"/>
  <c r="J15" i="1"/>
</calcChain>
</file>

<file path=xl/sharedStrings.xml><?xml version="1.0" encoding="utf-8"?>
<sst xmlns="http://schemas.openxmlformats.org/spreadsheetml/2006/main" count="224" uniqueCount="86">
  <si>
    <t>모델명</t>
    <phoneticPr fontId="1" type="noConversion"/>
  </si>
  <si>
    <t>입력전압/정격 전류</t>
    <phoneticPr fontId="1" type="noConversion"/>
  </si>
  <si>
    <t>입력주파수</t>
    <phoneticPr fontId="1" type="noConversion"/>
  </si>
  <si>
    <t>정격전력</t>
    <phoneticPr fontId="1" type="noConversion"/>
  </si>
  <si>
    <t>Power 효율</t>
    <phoneticPr fontId="1" type="noConversion"/>
  </si>
  <si>
    <t xml:space="preserve">최대 소비전류 </t>
    <phoneticPr fontId="1" type="noConversion"/>
  </si>
  <si>
    <t>최대소비전력</t>
    <phoneticPr fontId="1" type="noConversion"/>
  </si>
  <si>
    <t>발열량</t>
    <phoneticPr fontId="1" type="noConversion"/>
  </si>
  <si>
    <t>탄소 배출량</t>
    <phoneticPr fontId="1" type="noConversion"/>
  </si>
  <si>
    <t>Concent 
Type</t>
    <phoneticPr fontId="1" type="noConversion"/>
  </si>
  <si>
    <t>Plug 
Type</t>
    <phoneticPr fontId="1" type="noConversion"/>
  </si>
  <si>
    <t xml:space="preserve">PSU Part No. </t>
    <phoneticPr fontId="1" type="noConversion"/>
  </si>
  <si>
    <t>Remark</t>
    <phoneticPr fontId="1" type="noConversion"/>
  </si>
  <si>
    <t>VAC/A</t>
    <phoneticPr fontId="1" type="noConversion"/>
  </si>
  <si>
    <t>Hz</t>
    <phoneticPr fontId="1" type="noConversion"/>
  </si>
  <si>
    <t>(W)</t>
    <phoneticPr fontId="1" type="noConversion"/>
  </si>
  <si>
    <t>(%)</t>
    <phoneticPr fontId="1" type="noConversion"/>
  </si>
  <si>
    <t>(A) (측정치)</t>
    <phoneticPr fontId="1" type="noConversion"/>
  </si>
  <si>
    <t>(W) (측정치)</t>
    <phoneticPr fontId="1" type="noConversion"/>
  </si>
  <si>
    <t>(Kcal)</t>
    <phoneticPr fontId="1" type="noConversion"/>
  </si>
  <si>
    <t>(BTU/h)</t>
    <phoneticPr fontId="1" type="noConversion"/>
  </si>
  <si>
    <t>(KgCO2)</t>
    <phoneticPr fontId="1" type="noConversion"/>
  </si>
  <si>
    <t>TG 40A</t>
    <phoneticPr fontId="1" type="noConversion"/>
  </si>
  <si>
    <t>90-264VAC
115VAC/1.3A
230VAC/0.7A
단상</t>
    <phoneticPr fontId="1" type="noConversion"/>
  </si>
  <si>
    <t>47-63</t>
    <phoneticPr fontId="1" type="noConversion"/>
  </si>
  <si>
    <t>Type C, F</t>
    <phoneticPr fontId="1" type="noConversion"/>
  </si>
  <si>
    <t>IEC-320 C13</t>
  </si>
  <si>
    <t>FSP, FSP040-RHAN2
40W</t>
    <phoneticPr fontId="1" type="noConversion"/>
  </si>
  <si>
    <t>TG 40B</t>
    <phoneticPr fontId="1" type="noConversion"/>
  </si>
  <si>
    <t>TG 50B</t>
    <phoneticPr fontId="1" type="noConversion"/>
  </si>
  <si>
    <t>90-264VAC
115VAC/1.9A
230VAC/1A
단상</t>
    <phoneticPr fontId="1" type="noConversion"/>
  </si>
  <si>
    <t>MW, EPS-65-12
65W</t>
    <phoneticPr fontId="1" type="noConversion"/>
  </si>
  <si>
    <t>TG 70B</t>
    <phoneticPr fontId="1" type="noConversion"/>
  </si>
  <si>
    <t>TG 100B</t>
    <phoneticPr fontId="1" type="noConversion"/>
  </si>
  <si>
    <t>90-264VAC
115VAC/3A
230VAC/1.5A
단상</t>
    <phoneticPr fontId="1" type="noConversion"/>
  </si>
  <si>
    <t>FSP, FSP100-50LG
100W</t>
    <phoneticPr fontId="1" type="noConversion"/>
  </si>
  <si>
    <t>TG 200E</t>
    <phoneticPr fontId="1" type="noConversion"/>
  </si>
  <si>
    <t>FSP, FSP100-50FAB
100W</t>
    <phoneticPr fontId="1" type="noConversion"/>
  </si>
  <si>
    <t>100-264VAC
115VAC/4A
230VAC/2A
단상</t>
    <phoneticPr fontId="1" type="noConversion"/>
  </si>
  <si>
    <t xml:space="preserve">ZIPPY, R1U2-5220V4H
Redundant, 220W </t>
    <phoneticPr fontId="1" type="noConversion"/>
  </si>
  <si>
    <t>TG 300E</t>
    <phoneticPr fontId="1" type="noConversion"/>
  </si>
  <si>
    <t>TG 400B</t>
    <phoneticPr fontId="1" type="noConversion"/>
  </si>
  <si>
    <t>TG 500B</t>
    <phoneticPr fontId="1" type="noConversion"/>
  </si>
  <si>
    <t>TG 1000A
IPX 2000A
DPX 6000A</t>
    <phoneticPr fontId="1" type="noConversion"/>
  </si>
  <si>
    <t>100-127VAC/7.1A
200-240VAC/3.4A
단상</t>
    <phoneticPr fontId="1" type="noConversion"/>
  </si>
  <si>
    <t>Delta, DPS-550AB-11 G
Redundant, 550W</t>
    <phoneticPr fontId="1" type="noConversion"/>
  </si>
  <si>
    <t>TG 5000A
IPX 4000A</t>
    <phoneticPr fontId="1" type="noConversion"/>
  </si>
  <si>
    <t>TG 10000A
IPX 10000A</t>
    <phoneticPr fontId="1" type="noConversion"/>
  </si>
  <si>
    <t>DPX 10000A</t>
    <phoneticPr fontId="1" type="noConversion"/>
  </si>
  <si>
    <t>AIPS 2000</t>
    <phoneticPr fontId="1" type="noConversion"/>
  </si>
  <si>
    <t>AIPS 4000</t>
    <phoneticPr fontId="1" type="noConversion"/>
  </si>
  <si>
    <t>AIPS 10000</t>
    <phoneticPr fontId="1" type="noConversion"/>
  </si>
  <si>
    <t>NX-142F 평균 소비전력</t>
    <phoneticPr fontId="1" type="noConversion"/>
  </si>
  <si>
    <t>NX-142F 최대 소비전력</t>
    <phoneticPr fontId="1" type="noConversion"/>
  </si>
  <si>
    <t>AFNIC 1EA 평균 소비전력</t>
    <phoneticPr fontId="1" type="noConversion"/>
  </si>
  <si>
    <t>AFNIC 1EA 최대 소비전력</t>
    <phoneticPr fontId="1" type="noConversion"/>
  </si>
  <si>
    <t>AFNIC 2EA 평균 소비전력</t>
    <phoneticPr fontId="1" type="noConversion"/>
  </si>
  <si>
    <t>AFNIC 2EA 최대 소비전력</t>
    <phoneticPr fontId="1" type="noConversion"/>
  </si>
  <si>
    <t>TG 2000B
DPX 5000B
AIPS 2000B</t>
    <phoneticPr fontId="1" type="noConversion"/>
  </si>
  <si>
    <t>TG 5000B
AIPS 5000B</t>
    <phoneticPr fontId="1" type="noConversion"/>
  </si>
  <si>
    <t>TG 10000B
DPX 10000B
AIPS 10000B</t>
    <phoneticPr fontId="1" type="noConversion"/>
  </si>
  <si>
    <t>100-127VAC/11A
200-240VAC/5.5A
단상</t>
    <phoneticPr fontId="1" type="noConversion"/>
  </si>
  <si>
    <t>Delta, DPS-900AB-4 A
Redundant, 900W</t>
    <phoneticPr fontId="1" type="noConversion"/>
  </si>
  <si>
    <t>TG 20000B
DPX 20000B
AIPS 20000</t>
    <phoneticPr fontId="1" type="noConversion"/>
  </si>
  <si>
    <t>TMS 2000B</t>
    <phoneticPr fontId="1" type="noConversion"/>
  </si>
  <si>
    <t>100-240VAC
120VAC/1.1A
240VAC/0.7A
단상</t>
    <phoneticPr fontId="1" type="noConversion"/>
  </si>
  <si>
    <t xml:space="preserve"> 50-60Hz</t>
    <phoneticPr fontId="1" type="noConversion"/>
  </si>
  <si>
    <t>500W</t>
    <phoneticPr fontId="1" type="noConversion"/>
  </si>
  <si>
    <t>SUPERMICRO, PWS-505P-1H
500W</t>
    <phoneticPr fontId="1" type="noConversion"/>
  </si>
  <si>
    <t>TMS 10000B</t>
    <phoneticPr fontId="1" type="noConversion"/>
  </si>
  <si>
    <t>100-240VAC
120VAC/1.6A
240VAC/1.0A
단상</t>
    <phoneticPr fontId="1" type="noConversion"/>
  </si>
  <si>
    <t>50-60Hz</t>
    <phoneticPr fontId="1" type="noConversion"/>
  </si>
  <si>
    <t>800W</t>
    <phoneticPr fontId="1" type="noConversion"/>
  </si>
  <si>
    <t xml:space="preserve">SUPERMICRO, PWS-804P-1R
800W , Redundant </t>
    <phoneticPr fontId="1" type="noConversion"/>
  </si>
  <si>
    <t>TMS 20000B</t>
    <phoneticPr fontId="1" type="noConversion"/>
  </si>
  <si>
    <t>100-240VAC
120VAC/2.5A
240VAC/1.5A
단상</t>
    <phoneticPr fontId="1" type="noConversion"/>
  </si>
  <si>
    <t xml:space="preserve">SUPERMICRO, PWS-802A-1R
800W , Redundant </t>
    <phoneticPr fontId="1" type="noConversion"/>
  </si>
  <si>
    <t>MDSM 5000AR</t>
    <phoneticPr fontId="1" type="noConversion"/>
  </si>
  <si>
    <t>100-240VAC
120VAC/1.6A
240VAC/0.9A
단상</t>
    <phoneticPr fontId="1" type="noConversion"/>
  </si>
  <si>
    <t>400W</t>
    <phoneticPr fontId="1" type="noConversion"/>
  </si>
  <si>
    <t xml:space="preserve">SUPERMICRO, PWS-407P-1R
400W , Redundant </t>
    <phoneticPr fontId="1" type="noConversion"/>
  </si>
  <si>
    <t>MDSM 10000AR</t>
    <phoneticPr fontId="1" type="noConversion"/>
  </si>
  <si>
    <t>TG 80B</t>
    <phoneticPr fontId="1" type="noConversion"/>
  </si>
  <si>
    <t>TG 1000P</t>
    <phoneticPr fontId="1" type="noConversion"/>
  </si>
  <si>
    <t xml:space="preserve">ATX, M1Z2-5500V3V
Redundant, 500W </t>
    <phoneticPr fontId="1" type="noConversion"/>
  </si>
  <si>
    <t>90-264VAC
115VAC/8A
230VAC/4A
단상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</si>
</sst>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176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0" fillId="4" borderId="0" xfId="0" applyFill="1">
      <alignment vertical="center"/>
    </xf>
    <xf numFmtId="0" fontId="6" fillId="4" borderId="1" xfId="0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ECFF"/>
      <color rgb="FF66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0"/>
  <sheetViews>
    <sheetView tabSelected="1" zoomScale="85" zoomScaleNormal="85" workbookViewId="0">
      <pane ySplit="2" topLeftCell="A4" activePane="bottomLeft" state="frozen"/>
      <selection pane="bottomLeft" activeCell="A7" sqref="A7"/>
    </sheetView>
  </sheetViews>
  <sheetFormatPr defaultRowHeight="16.5" x14ac:dyDescent="0.3"/>
  <cols>
    <col min="1" max="1" width="2" customWidth="1"/>
    <col min="2" max="2" width="15.5" bestFit="1" customWidth="1"/>
    <col min="3" max="3" width="21.625" customWidth="1"/>
    <col min="4" max="4" width="11.25" bestFit="1" customWidth="1"/>
    <col min="5" max="5" width="9.25" bestFit="1" customWidth="1"/>
    <col min="6" max="6" width="11.75" bestFit="1" customWidth="1"/>
    <col min="7" max="7" width="14.625" style="1" bestFit="1" customWidth="1"/>
    <col min="8" max="8" width="13.25" style="5" bestFit="1" customWidth="1"/>
    <col min="9" max="9" width="9.5" style="5" bestFit="1" customWidth="1"/>
    <col min="10" max="10" width="10.5" bestFit="1" customWidth="1"/>
    <col min="11" max="11" width="11.875" bestFit="1" customWidth="1"/>
    <col min="12" max="12" width="9" bestFit="1" customWidth="1"/>
    <col min="13" max="13" width="12.125" bestFit="1" customWidth="1"/>
    <col min="14" max="15" width="24.5" bestFit="1" customWidth="1"/>
  </cols>
  <sheetData>
    <row r="1" spans="2:15" ht="17.25" x14ac:dyDescent="0.3">
      <c r="B1" s="32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9" t="s">
        <v>6</v>
      </c>
      <c r="I1" s="9" t="s">
        <v>7</v>
      </c>
      <c r="J1" s="27" t="s">
        <v>7</v>
      </c>
      <c r="K1" s="27" t="s">
        <v>8</v>
      </c>
      <c r="L1" s="31" t="s">
        <v>9</v>
      </c>
      <c r="M1" s="31" t="s">
        <v>10</v>
      </c>
      <c r="N1" s="31" t="s">
        <v>11</v>
      </c>
      <c r="O1" s="31" t="s">
        <v>12</v>
      </c>
    </row>
    <row r="2" spans="2:15" ht="17.25" x14ac:dyDescent="0.3">
      <c r="B2" s="32"/>
      <c r="C2" s="27" t="s">
        <v>13</v>
      </c>
      <c r="D2" s="27" t="s">
        <v>14</v>
      </c>
      <c r="E2" s="27" t="s">
        <v>15</v>
      </c>
      <c r="F2" s="27" t="s">
        <v>16</v>
      </c>
      <c r="G2" s="27" t="s">
        <v>17</v>
      </c>
      <c r="H2" s="9" t="s">
        <v>18</v>
      </c>
      <c r="I2" s="9" t="s">
        <v>19</v>
      </c>
      <c r="J2" s="27" t="s">
        <v>20</v>
      </c>
      <c r="K2" s="27" t="s">
        <v>21</v>
      </c>
      <c r="L2" s="32"/>
      <c r="M2" s="32"/>
      <c r="N2" s="32"/>
      <c r="O2" s="32"/>
    </row>
    <row r="3" spans="2:15" s="1" customFormat="1" ht="66" x14ac:dyDescent="0.3">
      <c r="B3" s="8" t="s">
        <v>22</v>
      </c>
      <c r="C3" s="15" t="s">
        <v>23</v>
      </c>
      <c r="D3" s="13" t="s">
        <v>24</v>
      </c>
      <c r="E3" s="13">
        <v>40</v>
      </c>
      <c r="F3" s="13">
        <v>87.6</v>
      </c>
      <c r="G3" s="13">
        <v>6.9680000000000006E-2</v>
      </c>
      <c r="H3" s="10">
        <v>15.4</v>
      </c>
      <c r="I3" s="10">
        <f t="shared" ref="I3:I15" si="0">H3*(860/1000)</f>
        <v>13.244</v>
      </c>
      <c r="J3" s="13">
        <f t="shared" ref="J3:J15" si="1">H3*3.412</f>
        <v>52.544800000000002</v>
      </c>
      <c r="K3" s="13">
        <v>7.2500000000000004E-3</v>
      </c>
      <c r="L3" s="13" t="s">
        <v>25</v>
      </c>
      <c r="M3" s="11" t="s">
        <v>26</v>
      </c>
      <c r="N3" s="15" t="s">
        <v>27</v>
      </c>
      <c r="O3" s="13"/>
    </row>
    <row r="4" spans="2:15" s="1" customFormat="1" ht="66" x14ac:dyDescent="0.3">
      <c r="B4" s="2" t="s">
        <v>28</v>
      </c>
      <c r="C4" s="3" t="s">
        <v>23</v>
      </c>
      <c r="D4" s="6" t="s">
        <v>24</v>
      </c>
      <c r="E4" s="6">
        <v>40</v>
      </c>
      <c r="F4" s="6">
        <v>87.6</v>
      </c>
      <c r="G4" s="6">
        <v>6.9680000000000006E-2</v>
      </c>
      <c r="H4" s="7">
        <v>17</v>
      </c>
      <c r="I4" s="7">
        <f t="shared" ref="I4" si="2">H4*(860/1000)</f>
        <v>14.62</v>
      </c>
      <c r="J4" s="6">
        <f t="shared" ref="J4" si="3">H4*3.412</f>
        <v>58.003999999999998</v>
      </c>
      <c r="K4" s="6">
        <v>7.2500000000000004E-3</v>
      </c>
      <c r="L4" s="6" t="s">
        <v>25</v>
      </c>
      <c r="M4" s="4" t="s">
        <v>26</v>
      </c>
      <c r="N4" s="3" t="s">
        <v>27</v>
      </c>
      <c r="O4" s="6"/>
    </row>
    <row r="5" spans="2:15" s="1" customFormat="1" ht="66" x14ac:dyDescent="0.3">
      <c r="B5" s="8" t="s">
        <v>29</v>
      </c>
      <c r="C5" s="15" t="s">
        <v>30</v>
      </c>
      <c r="D5" s="13" t="s">
        <v>24</v>
      </c>
      <c r="E5" s="13">
        <v>72</v>
      </c>
      <c r="F5" s="13">
        <v>86</v>
      </c>
      <c r="G5" s="13">
        <v>8.0360000000000001E-2</v>
      </c>
      <c r="H5" s="10">
        <v>17.600000000000001</v>
      </c>
      <c r="I5" s="10">
        <f t="shared" si="0"/>
        <v>15.136000000000001</v>
      </c>
      <c r="J5" s="13">
        <f t="shared" si="1"/>
        <v>60.051200000000001</v>
      </c>
      <c r="K5" s="13">
        <v>8.2799999999999992E-3</v>
      </c>
      <c r="L5" s="13" t="s">
        <v>25</v>
      </c>
      <c r="M5" s="11" t="s">
        <v>26</v>
      </c>
      <c r="N5" s="15" t="s">
        <v>31</v>
      </c>
      <c r="O5" s="13"/>
    </row>
    <row r="6" spans="2:15" s="1" customFormat="1" ht="66" x14ac:dyDescent="0.3">
      <c r="B6" s="2" t="s">
        <v>32</v>
      </c>
      <c r="C6" s="3" t="s">
        <v>30</v>
      </c>
      <c r="D6" s="6" t="s">
        <v>24</v>
      </c>
      <c r="E6" s="6">
        <v>72</v>
      </c>
      <c r="F6" s="6">
        <v>86</v>
      </c>
      <c r="G6" s="6">
        <v>9.3149999999999997E-2</v>
      </c>
      <c r="H6" s="7">
        <v>20.399999999999999</v>
      </c>
      <c r="I6" s="7">
        <f t="shared" si="0"/>
        <v>17.543999999999997</v>
      </c>
      <c r="J6" s="6">
        <f t="shared" si="1"/>
        <v>69.604799999999997</v>
      </c>
      <c r="K6" s="6">
        <v>9.5999999999999992E-3</v>
      </c>
      <c r="L6" s="6" t="s">
        <v>25</v>
      </c>
      <c r="M6" s="4" t="s">
        <v>26</v>
      </c>
      <c r="N6" s="3" t="s">
        <v>31</v>
      </c>
      <c r="O6" s="6"/>
    </row>
    <row r="7" spans="2:15" s="1" customFormat="1" ht="66" x14ac:dyDescent="0.3">
      <c r="B7" s="14" t="s">
        <v>82</v>
      </c>
      <c r="C7" s="15" t="s">
        <v>34</v>
      </c>
      <c r="D7" s="13" t="s">
        <v>24</v>
      </c>
      <c r="E7" s="13">
        <v>100</v>
      </c>
      <c r="F7" s="13">
        <v>70</v>
      </c>
      <c r="G7" s="15">
        <v>0.20300000000000001</v>
      </c>
      <c r="H7" s="15">
        <v>26.1</v>
      </c>
      <c r="I7" s="15">
        <v>22.4</v>
      </c>
      <c r="J7" s="15">
        <v>89.056869000000006</v>
      </c>
      <c r="K7" s="15">
        <v>1.0999999999999999E-2</v>
      </c>
      <c r="L7" s="13" t="s">
        <v>25</v>
      </c>
      <c r="M7" s="11" t="s">
        <v>26</v>
      </c>
      <c r="N7" s="15" t="s">
        <v>35</v>
      </c>
      <c r="O7" s="15"/>
    </row>
    <row r="8" spans="2:15" s="1" customFormat="1" ht="66" x14ac:dyDescent="0.3">
      <c r="B8" s="40" t="s">
        <v>33</v>
      </c>
      <c r="C8" s="41" t="s">
        <v>34</v>
      </c>
      <c r="D8" s="42" t="s">
        <v>24</v>
      </c>
      <c r="E8" s="42">
        <v>100</v>
      </c>
      <c r="F8" s="42">
        <v>70</v>
      </c>
      <c r="G8" s="42">
        <v>0.157</v>
      </c>
      <c r="H8" s="43">
        <v>34.4</v>
      </c>
      <c r="I8" s="43">
        <f t="shared" si="0"/>
        <v>29.584</v>
      </c>
      <c r="J8" s="42">
        <f t="shared" si="1"/>
        <v>117.3728</v>
      </c>
      <c r="K8" s="42">
        <v>1.619E-2</v>
      </c>
      <c r="L8" s="42" t="s">
        <v>25</v>
      </c>
      <c r="M8" s="44" t="s">
        <v>26</v>
      </c>
      <c r="N8" s="41" t="s">
        <v>35</v>
      </c>
      <c r="O8" s="42"/>
    </row>
    <row r="9" spans="2:15" s="1" customFormat="1" ht="66" x14ac:dyDescent="0.3">
      <c r="B9" s="45" t="s">
        <v>36</v>
      </c>
      <c r="C9" s="15" t="s">
        <v>34</v>
      </c>
      <c r="D9" s="15" t="s">
        <v>24</v>
      </c>
      <c r="E9" s="15">
        <v>100</v>
      </c>
      <c r="F9" s="15">
        <v>70</v>
      </c>
      <c r="G9" s="15">
        <v>0.19500000000000001</v>
      </c>
      <c r="H9" s="15">
        <v>43.6</v>
      </c>
      <c r="I9" s="15">
        <f>H9*(860/1000)</f>
        <v>37.496000000000002</v>
      </c>
      <c r="J9" s="15">
        <f>H9*3.412</f>
        <v>148.76320000000001</v>
      </c>
      <c r="K9" s="15">
        <v>2.1000000000000001E-2</v>
      </c>
      <c r="L9" s="15" t="s">
        <v>25</v>
      </c>
      <c r="M9" s="15" t="s">
        <v>26</v>
      </c>
      <c r="N9" s="15" t="s">
        <v>37</v>
      </c>
      <c r="O9" s="15"/>
    </row>
    <row r="10" spans="2:15" s="1" customFormat="1" ht="66" x14ac:dyDescent="0.3">
      <c r="B10" s="46"/>
      <c r="C10" s="15" t="s">
        <v>38</v>
      </c>
      <c r="D10" s="15" t="s">
        <v>24</v>
      </c>
      <c r="E10" s="15">
        <v>220</v>
      </c>
      <c r="F10" s="15">
        <v>78</v>
      </c>
      <c r="G10" s="15">
        <v>0.40100000000000002</v>
      </c>
      <c r="H10" s="15">
        <v>48.6</v>
      </c>
      <c r="I10" s="15">
        <f t="shared" ref="I10" si="4">H10*(860/1000)</f>
        <v>41.795999999999999</v>
      </c>
      <c r="J10" s="15">
        <f t="shared" ref="J10" si="5">H10*3.412</f>
        <v>165.82320000000001</v>
      </c>
      <c r="K10" s="15">
        <v>2.1999999999999999E-2</v>
      </c>
      <c r="L10" s="15" t="s">
        <v>25</v>
      </c>
      <c r="M10" s="15" t="s">
        <v>26</v>
      </c>
      <c r="N10" s="15" t="s">
        <v>39</v>
      </c>
      <c r="O10" s="15"/>
    </row>
    <row r="11" spans="2:15" ht="66" x14ac:dyDescent="0.3">
      <c r="B11" s="40" t="s">
        <v>40</v>
      </c>
      <c r="C11" s="41" t="s">
        <v>34</v>
      </c>
      <c r="D11" s="42" t="s">
        <v>24</v>
      </c>
      <c r="E11" s="42">
        <v>100</v>
      </c>
      <c r="F11" s="42">
        <v>70</v>
      </c>
      <c r="G11" s="42">
        <v>0.183</v>
      </c>
      <c r="H11" s="43">
        <v>45.88</v>
      </c>
      <c r="I11" s="43">
        <f>H11*(860/1000)</f>
        <v>39.456800000000001</v>
      </c>
      <c r="J11" s="42">
        <f>H11*3.412</f>
        <v>156.54256000000001</v>
      </c>
      <c r="K11" s="42">
        <v>2.1590000000000002E-2</v>
      </c>
      <c r="L11" s="42" t="s">
        <v>25</v>
      </c>
      <c r="M11" s="44" t="s">
        <v>26</v>
      </c>
      <c r="N11" s="41" t="s">
        <v>35</v>
      </c>
      <c r="O11" s="47"/>
    </row>
    <row r="12" spans="2:15" s="1" customFormat="1" ht="66" x14ac:dyDescent="0.3">
      <c r="B12" s="14" t="s">
        <v>41</v>
      </c>
      <c r="C12" s="15" t="s">
        <v>38</v>
      </c>
      <c r="D12" s="15" t="s">
        <v>24</v>
      </c>
      <c r="E12" s="15">
        <v>220</v>
      </c>
      <c r="F12" s="15">
        <v>78</v>
      </c>
      <c r="G12" s="15">
        <v>0.40100000000000002</v>
      </c>
      <c r="H12" s="15">
        <v>88</v>
      </c>
      <c r="I12" s="15">
        <f t="shared" si="0"/>
        <v>75.679999999999993</v>
      </c>
      <c r="J12" s="15">
        <f t="shared" si="1"/>
        <v>300.25599999999997</v>
      </c>
      <c r="K12" s="15">
        <v>4.1399999999999999E-2</v>
      </c>
      <c r="L12" s="15" t="s">
        <v>25</v>
      </c>
      <c r="M12" s="15" t="s">
        <v>26</v>
      </c>
      <c r="N12" s="15" t="s">
        <v>39</v>
      </c>
      <c r="O12" s="15"/>
    </row>
    <row r="13" spans="2:15" s="1" customFormat="1" ht="66" x14ac:dyDescent="0.3">
      <c r="B13" s="40" t="s">
        <v>42</v>
      </c>
      <c r="C13" s="41" t="s">
        <v>38</v>
      </c>
      <c r="D13" s="42" t="s">
        <v>24</v>
      </c>
      <c r="E13" s="42">
        <v>220</v>
      </c>
      <c r="F13" s="42">
        <v>78</v>
      </c>
      <c r="G13" s="42">
        <v>0.55900000000000005</v>
      </c>
      <c r="H13" s="43">
        <v>123</v>
      </c>
      <c r="I13" s="43">
        <f t="shared" si="0"/>
        <v>105.78</v>
      </c>
      <c r="J13" s="42">
        <f t="shared" si="1"/>
        <v>419.67599999999999</v>
      </c>
      <c r="K13" s="42">
        <v>5.7869999999999998E-2</v>
      </c>
      <c r="L13" s="42" t="s">
        <v>25</v>
      </c>
      <c r="M13" s="44" t="s">
        <v>26</v>
      </c>
      <c r="N13" s="41" t="s">
        <v>39</v>
      </c>
      <c r="O13" s="42"/>
    </row>
    <row r="14" spans="2:15" s="1" customFormat="1" ht="66" x14ac:dyDescent="0.3">
      <c r="B14" s="8" t="s">
        <v>83</v>
      </c>
      <c r="C14" s="15" t="s">
        <v>85</v>
      </c>
      <c r="D14" s="13" t="s">
        <v>24</v>
      </c>
      <c r="E14" s="13">
        <v>500</v>
      </c>
      <c r="F14" s="13">
        <v>80</v>
      </c>
      <c r="G14" s="13">
        <v>0.72799999999999998</v>
      </c>
      <c r="H14" s="10">
        <v>161</v>
      </c>
      <c r="I14" s="10">
        <v>138.434</v>
      </c>
      <c r="J14" s="13">
        <v>549.35400000000004</v>
      </c>
      <c r="K14" s="13">
        <v>6.8000000000000005E-2</v>
      </c>
      <c r="L14" s="13" t="s">
        <v>25</v>
      </c>
      <c r="M14" s="11" t="s">
        <v>26</v>
      </c>
      <c r="N14" s="15" t="s">
        <v>84</v>
      </c>
      <c r="O14" s="13"/>
    </row>
    <row r="15" spans="2:15" ht="49.5" x14ac:dyDescent="0.3">
      <c r="B15" s="29" t="s">
        <v>43</v>
      </c>
      <c r="C15" s="30" t="s">
        <v>44</v>
      </c>
      <c r="D15" s="28" t="s">
        <v>24</v>
      </c>
      <c r="E15" s="28">
        <v>550</v>
      </c>
      <c r="F15" s="28">
        <v>90</v>
      </c>
      <c r="G15" s="28">
        <v>0.77900000000000003</v>
      </c>
      <c r="H15" s="19">
        <v>122.88</v>
      </c>
      <c r="I15" s="19">
        <f t="shared" si="0"/>
        <v>105.6768</v>
      </c>
      <c r="J15" s="28">
        <f t="shared" si="1"/>
        <v>419.26655999999997</v>
      </c>
      <c r="K15" s="28">
        <v>5.7820000000000003E-2</v>
      </c>
      <c r="L15" s="28" t="s">
        <v>25</v>
      </c>
      <c r="M15" s="20" t="s">
        <v>26</v>
      </c>
      <c r="N15" s="30" t="s">
        <v>45</v>
      </c>
      <c r="O15" s="21"/>
    </row>
    <row r="16" spans="2:15" ht="49.5" x14ac:dyDescent="0.3">
      <c r="B16" s="14" t="s">
        <v>46</v>
      </c>
      <c r="C16" s="15" t="s">
        <v>44</v>
      </c>
      <c r="D16" s="13" t="s">
        <v>24</v>
      </c>
      <c r="E16" s="13">
        <v>550</v>
      </c>
      <c r="F16" s="13">
        <v>90</v>
      </c>
      <c r="G16" s="13">
        <v>0.88600000000000001</v>
      </c>
      <c r="H16" s="10">
        <v>183.6</v>
      </c>
      <c r="I16" s="10">
        <f t="shared" ref="I16:I19" si="6">H16*(860/1000)</f>
        <v>157.89599999999999</v>
      </c>
      <c r="J16" s="13">
        <f t="shared" ref="J16:J19" si="7">H16*3.412</f>
        <v>626.44319999999993</v>
      </c>
      <c r="K16" s="13">
        <v>8.6379999999999998E-2</v>
      </c>
      <c r="L16" s="13" t="s">
        <v>25</v>
      </c>
      <c r="M16" s="11" t="s">
        <v>26</v>
      </c>
      <c r="N16" s="15" t="s">
        <v>45</v>
      </c>
      <c r="O16" s="12"/>
    </row>
    <row r="17" spans="2:15" s="22" customFormat="1" ht="49.5" x14ac:dyDescent="0.3">
      <c r="B17" s="29" t="s">
        <v>47</v>
      </c>
      <c r="C17" s="30" t="s">
        <v>44</v>
      </c>
      <c r="D17" s="28" t="s">
        <v>24</v>
      </c>
      <c r="E17" s="28">
        <v>550</v>
      </c>
      <c r="F17" s="28">
        <v>90</v>
      </c>
      <c r="G17" s="28">
        <v>0.94899999999999995</v>
      </c>
      <c r="H17" s="19">
        <v>217.2</v>
      </c>
      <c r="I17" s="19">
        <f t="shared" si="6"/>
        <v>186.79199999999997</v>
      </c>
      <c r="J17" s="28">
        <f t="shared" si="7"/>
        <v>741.08639999999991</v>
      </c>
      <c r="K17" s="28">
        <v>0.10100000000000001</v>
      </c>
      <c r="L17" s="28" t="s">
        <v>25</v>
      </c>
      <c r="M17" s="20" t="s">
        <v>26</v>
      </c>
      <c r="N17" s="30" t="s">
        <v>45</v>
      </c>
      <c r="O17" s="21"/>
    </row>
    <row r="18" spans="2:15" ht="49.5" x14ac:dyDescent="0.3">
      <c r="B18" s="8" t="s">
        <v>48</v>
      </c>
      <c r="C18" s="15" t="s">
        <v>44</v>
      </c>
      <c r="D18" s="13" t="s">
        <v>24</v>
      </c>
      <c r="E18" s="13">
        <v>550</v>
      </c>
      <c r="F18" s="13">
        <v>90</v>
      </c>
      <c r="G18" s="13">
        <v>1.1020000000000001</v>
      </c>
      <c r="H18" s="10">
        <v>255.6</v>
      </c>
      <c r="I18" s="10">
        <f t="shared" si="6"/>
        <v>219.816</v>
      </c>
      <c r="J18" s="13">
        <f t="shared" si="7"/>
        <v>872.10719999999992</v>
      </c>
      <c r="K18" s="13">
        <v>0.11799999999999999</v>
      </c>
      <c r="L18" s="13" t="s">
        <v>25</v>
      </c>
      <c r="M18" s="11" t="s">
        <v>26</v>
      </c>
      <c r="N18" s="15" t="s">
        <v>45</v>
      </c>
      <c r="O18" s="12"/>
    </row>
    <row r="19" spans="2:15" s="22" customFormat="1" ht="49.5" x14ac:dyDescent="0.3">
      <c r="B19" s="18" t="s">
        <v>49</v>
      </c>
      <c r="C19" s="30" t="s">
        <v>44</v>
      </c>
      <c r="D19" s="28" t="s">
        <v>24</v>
      </c>
      <c r="E19" s="28">
        <v>550</v>
      </c>
      <c r="F19" s="28">
        <v>90</v>
      </c>
      <c r="G19" s="28">
        <v>0.77900000000000003</v>
      </c>
      <c r="H19" s="19">
        <v>122.88</v>
      </c>
      <c r="I19" s="19">
        <f t="shared" si="6"/>
        <v>105.6768</v>
      </c>
      <c r="J19" s="28">
        <f t="shared" si="7"/>
        <v>419.26655999999997</v>
      </c>
      <c r="K19" s="28">
        <v>5.7820000000000003E-2</v>
      </c>
      <c r="L19" s="28" t="s">
        <v>25</v>
      </c>
      <c r="M19" s="20" t="s">
        <v>26</v>
      </c>
      <c r="N19" s="30" t="s">
        <v>45</v>
      </c>
      <c r="O19" s="21"/>
    </row>
    <row r="20" spans="2:15" ht="49.5" x14ac:dyDescent="0.3">
      <c r="B20" s="8" t="s">
        <v>50</v>
      </c>
      <c r="C20" s="15" t="s">
        <v>44</v>
      </c>
      <c r="D20" s="13" t="s">
        <v>24</v>
      </c>
      <c r="E20" s="13">
        <v>550</v>
      </c>
      <c r="F20" s="13">
        <v>90</v>
      </c>
      <c r="G20" s="16">
        <v>0.82</v>
      </c>
      <c r="H20" s="17">
        <v>181.4</v>
      </c>
      <c r="I20" s="10">
        <f t="shared" ref="I20" si="8">H20*(860/1000)</f>
        <v>156.00399999999999</v>
      </c>
      <c r="J20" s="13">
        <f t="shared" ref="J20" si="9">H20*3.412</f>
        <v>618.93680000000006</v>
      </c>
      <c r="K20" s="13">
        <v>8.4000000000000005E-2</v>
      </c>
      <c r="L20" s="13" t="s">
        <v>25</v>
      </c>
      <c r="M20" s="11" t="s">
        <v>26</v>
      </c>
      <c r="N20" s="15" t="s">
        <v>45</v>
      </c>
      <c r="O20" s="12"/>
    </row>
    <row r="21" spans="2:15" s="22" customFormat="1" ht="49.5" customHeight="1" x14ac:dyDescent="0.3">
      <c r="B21" s="38" t="s">
        <v>51</v>
      </c>
      <c r="C21" s="39" t="s">
        <v>44</v>
      </c>
      <c r="D21" s="33" t="s">
        <v>24</v>
      </c>
      <c r="E21" s="33">
        <v>550</v>
      </c>
      <c r="F21" s="33">
        <v>90</v>
      </c>
      <c r="G21" s="28">
        <v>0.65700000000000003</v>
      </c>
      <c r="H21" s="19">
        <v>142.6</v>
      </c>
      <c r="I21" s="19">
        <f t="shared" ref="I21:I23" si="10">H21*(860/1000)</f>
        <v>122.636</v>
      </c>
      <c r="J21" s="28">
        <f t="shared" ref="J21:J23" si="11">H21*3.412</f>
        <v>486.55119999999999</v>
      </c>
      <c r="K21" s="33">
        <v>0.10219</v>
      </c>
      <c r="L21" s="33" t="s">
        <v>25</v>
      </c>
      <c r="M21" s="34" t="s">
        <v>26</v>
      </c>
      <c r="N21" s="35" t="s">
        <v>45</v>
      </c>
      <c r="O21" s="21" t="s">
        <v>52</v>
      </c>
    </row>
    <row r="22" spans="2:15" s="22" customFormat="1" x14ac:dyDescent="0.3">
      <c r="B22" s="38"/>
      <c r="C22" s="39"/>
      <c r="D22" s="33"/>
      <c r="E22" s="33"/>
      <c r="F22" s="33"/>
      <c r="G22" s="28">
        <v>0.65800000000000003</v>
      </c>
      <c r="H22" s="19">
        <v>143.19999999999999</v>
      </c>
      <c r="I22" s="19">
        <f t="shared" si="10"/>
        <v>123.15199999999999</v>
      </c>
      <c r="J22" s="28">
        <f t="shared" si="11"/>
        <v>488.59839999999997</v>
      </c>
      <c r="K22" s="33"/>
      <c r="L22" s="33"/>
      <c r="M22" s="34"/>
      <c r="N22" s="36"/>
      <c r="O22" s="21" t="s">
        <v>53</v>
      </c>
    </row>
    <row r="23" spans="2:15" s="22" customFormat="1" x14ac:dyDescent="0.3">
      <c r="B23" s="38"/>
      <c r="C23" s="39"/>
      <c r="D23" s="33"/>
      <c r="E23" s="33"/>
      <c r="F23" s="33"/>
      <c r="G23" s="28">
        <v>0.80300000000000005</v>
      </c>
      <c r="H23" s="19">
        <v>175.2</v>
      </c>
      <c r="I23" s="19">
        <f t="shared" si="10"/>
        <v>150.672</v>
      </c>
      <c r="J23" s="28">
        <f t="shared" si="11"/>
        <v>597.78239999999994</v>
      </c>
      <c r="K23" s="33"/>
      <c r="L23" s="33"/>
      <c r="M23" s="34"/>
      <c r="N23" s="36"/>
      <c r="O23" s="21" t="s">
        <v>54</v>
      </c>
    </row>
    <row r="24" spans="2:15" s="22" customFormat="1" x14ac:dyDescent="0.3">
      <c r="B24" s="38"/>
      <c r="C24" s="39"/>
      <c r="D24" s="33"/>
      <c r="E24" s="33"/>
      <c r="F24" s="33"/>
      <c r="G24" s="28">
        <v>0.81799999999999995</v>
      </c>
      <c r="H24" s="19">
        <f>G24*218</f>
        <v>178.32399999999998</v>
      </c>
      <c r="I24" s="19">
        <f t="shared" ref="I24:I30" si="12">H24*(860/1000)</f>
        <v>153.35863999999998</v>
      </c>
      <c r="J24" s="28">
        <f t="shared" ref="J24:J30" si="13">H24*3.412</f>
        <v>608.44148799999994</v>
      </c>
      <c r="K24" s="33"/>
      <c r="L24" s="33"/>
      <c r="M24" s="34"/>
      <c r="N24" s="36"/>
      <c r="O24" s="21" t="s">
        <v>55</v>
      </c>
    </row>
    <row r="25" spans="2:15" s="22" customFormat="1" x14ac:dyDescent="0.3">
      <c r="B25" s="38"/>
      <c r="C25" s="39"/>
      <c r="D25" s="33"/>
      <c r="E25" s="33"/>
      <c r="F25" s="33"/>
      <c r="G25" s="28">
        <v>0.95899999999999996</v>
      </c>
      <c r="H25" s="19">
        <v>208.2</v>
      </c>
      <c r="I25" s="19">
        <f t="shared" si="12"/>
        <v>179.05199999999999</v>
      </c>
      <c r="J25" s="28">
        <f t="shared" si="13"/>
        <v>710.37839999999994</v>
      </c>
      <c r="K25" s="33"/>
      <c r="L25" s="33"/>
      <c r="M25" s="34"/>
      <c r="N25" s="36"/>
      <c r="O25" s="21" t="s">
        <v>56</v>
      </c>
    </row>
    <row r="26" spans="2:15" s="22" customFormat="1" x14ac:dyDescent="0.3">
      <c r="B26" s="38"/>
      <c r="C26" s="39"/>
      <c r="D26" s="33"/>
      <c r="E26" s="33"/>
      <c r="F26" s="33"/>
      <c r="G26" s="28">
        <v>1.0009999999999999</v>
      </c>
      <c r="H26" s="19">
        <v>218.2</v>
      </c>
      <c r="I26" s="19">
        <f t="shared" si="12"/>
        <v>187.65199999999999</v>
      </c>
      <c r="J26" s="28">
        <f t="shared" si="13"/>
        <v>744.49839999999995</v>
      </c>
      <c r="K26" s="33"/>
      <c r="L26" s="33"/>
      <c r="M26" s="34"/>
      <c r="N26" s="37"/>
      <c r="O26" s="21" t="s">
        <v>57</v>
      </c>
    </row>
    <row r="27" spans="2:15" ht="49.5" x14ac:dyDescent="0.3">
      <c r="B27" s="14" t="s">
        <v>58</v>
      </c>
      <c r="C27" s="15" t="s">
        <v>44</v>
      </c>
      <c r="D27" s="13" t="s">
        <v>24</v>
      </c>
      <c r="E27" s="13">
        <v>550</v>
      </c>
      <c r="F27" s="13">
        <v>90</v>
      </c>
      <c r="G27" s="13">
        <v>1.0660000000000001</v>
      </c>
      <c r="H27" s="10">
        <v>234.6</v>
      </c>
      <c r="I27" s="10">
        <f t="shared" si="12"/>
        <v>201.756</v>
      </c>
      <c r="J27" s="13">
        <f t="shared" si="13"/>
        <v>800.45519999999999</v>
      </c>
      <c r="K27" s="13">
        <v>0.109</v>
      </c>
      <c r="L27" s="13" t="s">
        <v>25</v>
      </c>
      <c r="M27" s="11" t="s">
        <v>26</v>
      </c>
      <c r="N27" s="15" t="s">
        <v>45</v>
      </c>
      <c r="O27" s="12"/>
    </row>
    <row r="28" spans="2:15" ht="49.5" x14ac:dyDescent="0.3">
      <c r="B28" s="29" t="s">
        <v>59</v>
      </c>
      <c r="C28" s="30" t="s">
        <v>44</v>
      </c>
      <c r="D28" s="28" t="s">
        <v>24</v>
      </c>
      <c r="E28" s="28">
        <v>550</v>
      </c>
      <c r="F28" s="28">
        <v>90</v>
      </c>
      <c r="G28" s="28">
        <v>1.099</v>
      </c>
      <c r="H28" s="19">
        <v>241.8</v>
      </c>
      <c r="I28" s="19">
        <f t="shared" si="12"/>
        <v>207.94800000000001</v>
      </c>
      <c r="J28" s="28">
        <f t="shared" si="13"/>
        <v>825.02160000000003</v>
      </c>
      <c r="K28" s="28">
        <v>0.112</v>
      </c>
      <c r="L28" s="28" t="s">
        <v>25</v>
      </c>
      <c r="M28" s="20" t="s">
        <v>26</v>
      </c>
      <c r="N28" s="30" t="s">
        <v>45</v>
      </c>
      <c r="O28" s="21"/>
    </row>
    <row r="29" spans="2:15" ht="49.5" x14ac:dyDescent="0.3">
      <c r="B29" s="14" t="s">
        <v>60</v>
      </c>
      <c r="C29" s="15" t="s">
        <v>61</v>
      </c>
      <c r="D29" s="13" t="s">
        <v>24</v>
      </c>
      <c r="E29" s="13">
        <v>900</v>
      </c>
      <c r="F29" s="13">
        <v>90</v>
      </c>
      <c r="G29" s="13">
        <v>1.843</v>
      </c>
      <c r="H29" s="10">
        <v>405.6</v>
      </c>
      <c r="I29" s="10">
        <f t="shared" si="12"/>
        <v>348.81600000000003</v>
      </c>
      <c r="J29" s="13">
        <f t="shared" si="13"/>
        <v>1383.9072000000001</v>
      </c>
      <c r="K29" s="13">
        <v>0.188</v>
      </c>
      <c r="L29" s="13" t="s">
        <v>25</v>
      </c>
      <c r="M29" s="11" t="s">
        <v>26</v>
      </c>
      <c r="N29" s="15" t="s">
        <v>62</v>
      </c>
      <c r="O29" s="12"/>
    </row>
    <row r="30" spans="2:15" ht="49.5" x14ac:dyDescent="0.3">
      <c r="B30" s="29" t="s">
        <v>63</v>
      </c>
      <c r="C30" s="30" t="s">
        <v>61</v>
      </c>
      <c r="D30" s="28" t="s">
        <v>24</v>
      </c>
      <c r="E30" s="28">
        <v>900</v>
      </c>
      <c r="F30" s="28">
        <v>90</v>
      </c>
      <c r="G30" s="23">
        <v>2.4300000000000002</v>
      </c>
      <c r="H30" s="24">
        <v>534.79999999999995</v>
      </c>
      <c r="I30" s="19">
        <f t="shared" si="12"/>
        <v>459.92799999999994</v>
      </c>
      <c r="J30" s="28">
        <f t="shared" si="13"/>
        <v>1824.7375999999997</v>
      </c>
      <c r="K30" s="23">
        <v>0.249</v>
      </c>
      <c r="L30" s="28" t="s">
        <v>25</v>
      </c>
      <c r="M30" s="20" t="s">
        <v>26</v>
      </c>
      <c r="N30" s="30" t="s">
        <v>62</v>
      </c>
      <c r="O30" s="21"/>
    </row>
  </sheetData>
  <mergeCells count="15">
    <mergeCell ref="K21:K26"/>
    <mergeCell ref="L21:L26"/>
    <mergeCell ref="M21:M26"/>
    <mergeCell ref="N21:N26"/>
    <mergeCell ref="B21:B26"/>
    <mergeCell ref="C21:C26"/>
    <mergeCell ref="D21:D26"/>
    <mergeCell ref="E21:E26"/>
    <mergeCell ref="F21:F26"/>
    <mergeCell ref="B9:B10"/>
    <mergeCell ref="O1:O2"/>
    <mergeCell ref="B1:B2"/>
    <mergeCell ref="L1:L2"/>
    <mergeCell ref="M1:M2"/>
    <mergeCell ref="N1:N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7"/>
  <sheetViews>
    <sheetView workbookViewId="0">
      <selection activeCell="I6" sqref="I6"/>
    </sheetView>
  </sheetViews>
  <sheetFormatPr defaultRowHeight="16.5" x14ac:dyDescent="0.3"/>
  <cols>
    <col min="1" max="1" width="2" customWidth="1"/>
    <col min="2" max="2" width="15.5" bestFit="1" customWidth="1"/>
    <col min="3" max="3" width="21.625" customWidth="1"/>
    <col min="4" max="4" width="11.25" bestFit="1" customWidth="1"/>
    <col min="5" max="5" width="9.25" bestFit="1" customWidth="1"/>
    <col min="6" max="6" width="11.75" bestFit="1" customWidth="1"/>
    <col min="7" max="7" width="14.625" style="1" bestFit="1" customWidth="1"/>
    <col min="8" max="8" width="13.25" style="5" bestFit="1" customWidth="1"/>
    <col min="9" max="9" width="9.5" style="5" bestFit="1" customWidth="1"/>
    <col min="10" max="10" width="10.5" bestFit="1" customWidth="1"/>
    <col min="11" max="11" width="11.875" bestFit="1" customWidth="1"/>
    <col min="12" max="12" width="9" bestFit="1" customWidth="1"/>
    <col min="13" max="13" width="12.125" bestFit="1" customWidth="1"/>
    <col min="14" max="14" width="28.125" bestFit="1" customWidth="1"/>
    <col min="15" max="15" width="24.5" bestFit="1" customWidth="1"/>
  </cols>
  <sheetData>
    <row r="1" spans="2:15" ht="17.25" x14ac:dyDescent="0.3">
      <c r="B1" s="32" t="s">
        <v>0</v>
      </c>
      <c r="C1" s="27" t="s">
        <v>1</v>
      </c>
      <c r="D1" s="27" t="s">
        <v>2</v>
      </c>
      <c r="E1" s="27" t="s">
        <v>3</v>
      </c>
      <c r="F1" s="27" t="s">
        <v>4</v>
      </c>
      <c r="G1" s="27" t="s">
        <v>5</v>
      </c>
      <c r="H1" s="9" t="s">
        <v>6</v>
      </c>
      <c r="I1" s="9" t="s">
        <v>7</v>
      </c>
      <c r="J1" s="27" t="s">
        <v>7</v>
      </c>
      <c r="K1" s="27" t="s">
        <v>8</v>
      </c>
      <c r="L1" s="31" t="s">
        <v>9</v>
      </c>
      <c r="M1" s="31" t="s">
        <v>10</v>
      </c>
      <c r="N1" s="31" t="s">
        <v>11</v>
      </c>
      <c r="O1" s="31" t="s">
        <v>12</v>
      </c>
    </row>
    <row r="2" spans="2:15" ht="17.25" x14ac:dyDescent="0.3">
      <c r="B2" s="32"/>
      <c r="C2" s="27" t="s">
        <v>13</v>
      </c>
      <c r="D2" s="27" t="s">
        <v>14</v>
      </c>
      <c r="E2" s="27" t="s">
        <v>15</v>
      </c>
      <c r="F2" s="27" t="s">
        <v>16</v>
      </c>
      <c r="G2" s="27" t="s">
        <v>17</v>
      </c>
      <c r="H2" s="9" t="s">
        <v>18</v>
      </c>
      <c r="I2" s="9" t="s">
        <v>19</v>
      </c>
      <c r="J2" s="27" t="s">
        <v>20</v>
      </c>
      <c r="K2" s="27" t="s">
        <v>21</v>
      </c>
      <c r="L2" s="32"/>
      <c r="M2" s="32"/>
      <c r="N2" s="32"/>
      <c r="O2" s="32"/>
    </row>
    <row r="3" spans="2:15" s="1" customFormat="1" ht="66" x14ac:dyDescent="0.3">
      <c r="B3" s="8" t="s">
        <v>64</v>
      </c>
      <c r="C3" s="15" t="s">
        <v>65</v>
      </c>
      <c r="D3" s="13" t="s">
        <v>66</v>
      </c>
      <c r="E3" s="13" t="s">
        <v>67</v>
      </c>
      <c r="F3" s="25">
        <v>0.92</v>
      </c>
      <c r="G3" s="13">
        <v>0.9234</v>
      </c>
      <c r="H3" s="10">
        <v>168.5</v>
      </c>
      <c r="I3" s="10">
        <f t="shared" ref="I3:I7" si="0">H3*(860/1000)</f>
        <v>144.91</v>
      </c>
      <c r="J3" s="13">
        <f t="shared" ref="J3:J7" si="1">H3*3.412</f>
        <v>574.92200000000003</v>
      </c>
      <c r="K3" s="13">
        <v>7.9390000000000002E-2</v>
      </c>
      <c r="L3" s="13" t="s">
        <v>25</v>
      </c>
      <c r="M3" s="11" t="s">
        <v>26</v>
      </c>
      <c r="N3" s="15" t="s">
        <v>68</v>
      </c>
      <c r="O3" s="13"/>
    </row>
    <row r="4" spans="2:15" s="1" customFormat="1" ht="66" x14ac:dyDescent="0.3">
      <c r="B4" s="2" t="s">
        <v>69</v>
      </c>
      <c r="C4" s="3" t="s">
        <v>70</v>
      </c>
      <c r="D4" s="6" t="s">
        <v>71</v>
      </c>
      <c r="E4" s="6" t="s">
        <v>72</v>
      </c>
      <c r="F4" s="26">
        <v>0.94</v>
      </c>
      <c r="G4" s="6">
        <v>1.3985000000000001</v>
      </c>
      <c r="H4" s="7">
        <v>255.4</v>
      </c>
      <c r="I4" s="7">
        <f t="shared" si="0"/>
        <v>219.64400000000001</v>
      </c>
      <c r="J4" s="6">
        <f t="shared" si="1"/>
        <v>871.4248</v>
      </c>
      <c r="K4" s="6">
        <v>0.12034</v>
      </c>
      <c r="L4" s="6" t="s">
        <v>25</v>
      </c>
      <c r="M4" s="4" t="s">
        <v>26</v>
      </c>
      <c r="N4" s="3" t="s">
        <v>73</v>
      </c>
      <c r="O4" s="6"/>
    </row>
    <row r="5" spans="2:15" s="1" customFormat="1" ht="66" x14ac:dyDescent="0.3">
      <c r="B5" s="8" t="s">
        <v>74</v>
      </c>
      <c r="C5" s="15" t="s">
        <v>75</v>
      </c>
      <c r="D5" s="13" t="s">
        <v>71</v>
      </c>
      <c r="E5" s="13" t="s">
        <v>72</v>
      </c>
      <c r="F5" s="25">
        <v>0.96</v>
      </c>
      <c r="G5" s="13">
        <v>2.0110999999999999</v>
      </c>
      <c r="H5" s="10">
        <v>379.2</v>
      </c>
      <c r="I5" s="10">
        <f t="shared" si="0"/>
        <v>326.11199999999997</v>
      </c>
      <c r="J5" s="13">
        <f t="shared" si="1"/>
        <v>1293.8303999999998</v>
      </c>
      <c r="K5" s="13">
        <v>0.17867</v>
      </c>
      <c r="L5" s="13" t="s">
        <v>25</v>
      </c>
      <c r="M5" s="11" t="s">
        <v>26</v>
      </c>
      <c r="N5" s="15" t="s">
        <v>76</v>
      </c>
      <c r="O5" s="13"/>
    </row>
    <row r="6" spans="2:15" s="1" customFormat="1" ht="66" x14ac:dyDescent="0.3">
      <c r="B6" s="2" t="s">
        <v>77</v>
      </c>
      <c r="C6" s="3" t="s">
        <v>78</v>
      </c>
      <c r="D6" s="6" t="s">
        <v>71</v>
      </c>
      <c r="E6" s="6" t="s">
        <v>79</v>
      </c>
      <c r="F6" s="26">
        <v>0.94</v>
      </c>
      <c r="G6" s="6">
        <v>1.2433000000000001</v>
      </c>
      <c r="H6" s="7">
        <v>235.4</v>
      </c>
      <c r="I6" s="7">
        <f t="shared" si="0"/>
        <v>202.44399999999999</v>
      </c>
      <c r="J6" s="6">
        <f t="shared" si="1"/>
        <v>803.1848</v>
      </c>
      <c r="K6" s="6">
        <v>0.11092</v>
      </c>
      <c r="L6" s="6" t="s">
        <v>25</v>
      </c>
      <c r="M6" s="4" t="s">
        <v>26</v>
      </c>
      <c r="N6" s="3" t="s">
        <v>80</v>
      </c>
      <c r="O6" s="6"/>
    </row>
    <row r="7" spans="2:15" s="1" customFormat="1" ht="66" x14ac:dyDescent="0.3">
      <c r="B7" s="8" t="s">
        <v>81</v>
      </c>
      <c r="C7" s="15" t="s">
        <v>70</v>
      </c>
      <c r="D7" s="13" t="s">
        <v>71</v>
      </c>
      <c r="E7" s="13" t="s">
        <v>72</v>
      </c>
      <c r="F7" s="25">
        <v>0.96</v>
      </c>
      <c r="G7" s="13">
        <v>1.2757000000000001</v>
      </c>
      <c r="H7" s="10">
        <v>239.7</v>
      </c>
      <c r="I7" s="10">
        <f t="shared" si="0"/>
        <v>206.142</v>
      </c>
      <c r="J7" s="13">
        <f t="shared" si="1"/>
        <v>817.85639999999989</v>
      </c>
      <c r="K7" s="13">
        <v>0.11294</v>
      </c>
      <c r="L7" s="13" t="s">
        <v>25</v>
      </c>
      <c r="M7" s="11" t="s">
        <v>26</v>
      </c>
      <c r="N7" s="15" t="s">
        <v>76</v>
      </c>
      <c r="O7" s="13"/>
    </row>
  </sheetData>
  <mergeCells count="5">
    <mergeCell ref="O1:O2"/>
    <mergeCell ref="L1:L2"/>
    <mergeCell ref="M1:M2"/>
    <mergeCell ref="N1:N2"/>
    <mergeCell ref="B1:B2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857EEB-93C8-4E7D-A4A9-8A64B83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2053CE5-ADAE-4DCF-A102-1730708A23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C6E3E-C816-4BA2-8EA3-517B7171D56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TG_AIPS_DPX</vt:lpstr>
      <vt:lpstr>TMS_MDSM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brian.park@ahnlab.com</dc:creator>
  <cp:keywords/>
  <dc:description/>
  <cp:lastModifiedBy>Dann</cp:lastModifiedBy>
  <cp:revision/>
  <dcterms:created xsi:type="dcterms:W3CDTF">2016-05-20T00:18:13Z</dcterms:created>
  <dcterms:modified xsi:type="dcterms:W3CDTF">2023-02-09T02:41:45Z</dcterms:modified>
  <cp:category/>
  <cp:contentStatus/>
</cp:coreProperties>
</file>